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9235" yWindow="1575" windowWidth="23610" windowHeight="7185"/>
  </bookViews>
  <sheets>
    <sheet name="Visa requirements" sheetId="1" r:id="rId1"/>
  </sheets>
  <calcPr calcId="125725"/>
</workbook>
</file>

<file path=xl/calcChain.xml><?xml version="1.0" encoding="utf-8"?>
<calcChain xmlns="http://schemas.openxmlformats.org/spreadsheetml/2006/main">
  <c r="H52" i="1"/>
  <c r="G52"/>
  <c r="F52"/>
  <c r="E52"/>
  <c r="AA50"/>
  <c r="AA52" s="1"/>
  <c r="Z50"/>
  <c r="Z52" s="1"/>
  <c r="Y50"/>
  <c r="Y52" s="1"/>
  <c r="X50"/>
  <c r="X52" s="1"/>
  <c r="W50"/>
  <c r="W52" s="1"/>
  <c r="V50"/>
  <c r="V52" s="1"/>
  <c r="U50"/>
  <c r="U52" s="1"/>
  <c r="T50"/>
  <c r="T52" s="1"/>
  <c r="S50"/>
  <c r="S52" s="1"/>
  <c r="R50"/>
  <c r="R52" s="1"/>
  <c r="Q50"/>
  <c r="Q52" s="1"/>
  <c r="P50"/>
  <c r="P52" s="1"/>
  <c r="O50"/>
  <c r="O52" s="1"/>
  <c r="N50"/>
  <c r="N52" s="1"/>
  <c r="M50"/>
  <c r="M52" s="1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50" s="1"/>
  <c r="AA24"/>
  <c r="Z24"/>
  <c r="Y24"/>
  <c r="X24"/>
  <c r="W24"/>
  <c r="V24"/>
  <c r="U24"/>
  <c r="T24"/>
  <c r="S24"/>
  <c r="R24"/>
  <c r="Q24"/>
  <c r="P24"/>
  <c r="O24"/>
  <c r="N24"/>
  <c r="M24"/>
  <c r="J23"/>
  <c r="J22"/>
  <c r="J21"/>
  <c r="J20"/>
  <c r="J19"/>
  <c r="J18"/>
  <c r="J17"/>
  <c r="J16"/>
  <c r="J15"/>
  <c r="J24" s="1"/>
  <c r="J14"/>
  <c r="J12"/>
  <c r="J11"/>
  <c r="J10"/>
  <c r="J9"/>
  <c r="J8"/>
  <c r="J7"/>
  <c r="J6"/>
  <c r="J13" s="1"/>
  <c r="I6"/>
  <c r="I52" s="1"/>
  <c r="K31" l="1"/>
  <c r="J51"/>
  <c r="J52"/>
  <c r="K35" s="1"/>
  <c r="K29"/>
  <c r="K26"/>
  <c r="K20" l="1"/>
  <c r="K11"/>
  <c r="K15"/>
  <c r="K9"/>
  <c r="K46"/>
  <c r="K43"/>
  <c r="K40"/>
  <c r="K37"/>
  <c r="K34"/>
  <c r="K28"/>
  <c r="K25"/>
  <c r="K18"/>
  <c r="K6"/>
  <c r="K13" s="1"/>
  <c r="K22"/>
  <c r="K19"/>
  <c r="K16"/>
  <c r="K10"/>
  <c r="K7"/>
  <c r="K48"/>
  <c r="K45"/>
  <c r="K42"/>
  <c r="K39"/>
  <c r="K36"/>
  <c r="K33"/>
  <c r="K30"/>
  <c r="K27"/>
  <c r="K23"/>
  <c r="K17"/>
  <c r="K14"/>
  <c r="K8"/>
  <c r="K21"/>
  <c r="K12"/>
  <c r="K44"/>
  <c r="K47"/>
  <c r="K32"/>
  <c r="K38"/>
  <c r="K41"/>
  <c r="K24" l="1"/>
  <c r="K50"/>
  <c r="K52" l="1"/>
  <c r="K51"/>
</calcChain>
</file>

<file path=xl/sharedStrings.xml><?xml version="1.0" encoding="utf-8"?>
<sst xmlns="http://schemas.openxmlformats.org/spreadsheetml/2006/main" count="122" uniqueCount="88">
  <si>
    <t>COUNTRIES WITH AN AVERAGE OF 10 REGISTERED ATTENDEES (Based on IPSA Congresses from 2006 to 2016)</t>
  </si>
  <si>
    <t>Please complete the form by providing visa information for each country.</t>
  </si>
  <si>
    <t>AVERAGE</t>
  </si>
  <si>
    <t>VISA required</t>
  </si>
  <si>
    <t>VISA Cost</t>
  </si>
  <si>
    <t>Delay to obtain the visa</t>
  </si>
  <si>
    <t>#</t>
  </si>
  <si>
    <t>Continent</t>
  </si>
  <si>
    <t>Country</t>
  </si>
  <si>
    <t>FUKUOKA 2006</t>
  </si>
  <si>
    <t>SANTIAGO 2009</t>
  </si>
  <si>
    <t>MADRID 2012</t>
  </si>
  <si>
    <t>MONTRÉAL 2014</t>
  </si>
  <si>
    <t>POZNAN 2016</t>
  </si>
  <si>
    <t>%</t>
  </si>
  <si>
    <t>NO</t>
  </si>
  <si>
    <t>YES - Electronic Visa</t>
  </si>
  <si>
    <t>YES - Process by mail</t>
  </si>
  <si>
    <t>YES - Must be done in person</t>
  </si>
  <si>
    <t>YES - Also require a medical examination</t>
  </si>
  <si>
    <t>Less than 75 $USD</t>
  </si>
  <si>
    <t>From 75 to 100 $USD</t>
  </si>
  <si>
    <t>From 100 to 125 $USD</t>
  </si>
  <si>
    <t>From 125 to 150 $USD</t>
  </si>
  <si>
    <t>More than 150 $USD</t>
  </si>
  <si>
    <t>Fast Track service available</t>
  </si>
  <si>
    <t>2 weeks or less</t>
  </si>
  <si>
    <t>3 to 4 weeks</t>
  </si>
  <si>
    <r>
      <t xml:space="preserve">Consulate services </t>
    </r>
    <r>
      <rPr>
        <b/>
        <u/>
        <sz val="10"/>
        <color theme="1"/>
        <rFont val="Calibri"/>
        <family val="2"/>
        <scheme val="minor"/>
      </rPr>
      <t>NOT</t>
    </r>
    <r>
      <rPr>
        <b/>
        <sz val="10"/>
        <color theme="1"/>
        <rFont val="Calibri"/>
        <family val="2"/>
        <scheme val="minor"/>
      </rPr>
      <t xml:space="preserve"> available in the country</t>
    </r>
  </si>
  <si>
    <t>Host Country</t>
  </si>
  <si>
    <t>North America</t>
  </si>
  <si>
    <t>United States</t>
  </si>
  <si>
    <t>Europe</t>
  </si>
  <si>
    <t>Germany</t>
  </si>
  <si>
    <t>United Kingdom</t>
  </si>
  <si>
    <t>South America</t>
  </si>
  <si>
    <t>Brazil</t>
  </si>
  <si>
    <t>France</t>
  </si>
  <si>
    <t>Canada</t>
  </si>
  <si>
    <t>465*</t>
  </si>
  <si>
    <t>Subtotal - Countries with the largest delegations</t>
  </si>
  <si>
    <t>Argentina</t>
  </si>
  <si>
    <t>Mexico</t>
  </si>
  <si>
    <t>Asia</t>
  </si>
  <si>
    <t>South Korea</t>
  </si>
  <si>
    <t>Spain</t>
  </si>
  <si>
    <t>487*</t>
  </si>
  <si>
    <t>Oceania</t>
  </si>
  <si>
    <t>Australia</t>
  </si>
  <si>
    <t>Belgium</t>
  </si>
  <si>
    <t>Japan</t>
  </si>
  <si>
    <t>560*</t>
  </si>
  <si>
    <t>India</t>
  </si>
  <si>
    <t>Italy</t>
  </si>
  <si>
    <t>Russia</t>
  </si>
  <si>
    <t>Sub-total 2</t>
  </si>
  <si>
    <t>Switzerland</t>
  </si>
  <si>
    <t>Sweden</t>
  </si>
  <si>
    <t>Turkey</t>
  </si>
  <si>
    <t>Netherlands</t>
  </si>
  <si>
    <t>Colombia</t>
  </si>
  <si>
    <t>Poland</t>
  </si>
  <si>
    <t>250*</t>
  </si>
  <si>
    <t>Africa</t>
  </si>
  <si>
    <t>South Africa</t>
  </si>
  <si>
    <t>Czech Republic</t>
  </si>
  <si>
    <t>Taiwan</t>
  </si>
  <si>
    <t>Portugal</t>
  </si>
  <si>
    <t>Norway</t>
  </si>
  <si>
    <t>Venezuela</t>
  </si>
  <si>
    <t>Chile</t>
  </si>
  <si>
    <t>285*</t>
  </si>
  <si>
    <t>Finland</t>
  </si>
  <si>
    <t>Uruguay</t>
  </si>
  <si>
    <t>New Zealand</t>
  </si>
  <si>
    <t>Denmark</t>
  </si>
  <si>
    <t>Austria</t>
  </si>
  <si>
    <t>Middle east</t>
  </si>
  <si>
    <t>Israel</t>
  </si>
  <si>
    <t>Nigeria</t>
  </si>
  <si>
    <t>Peru</t>
  </si>
  <si>
    <t>Croatia</t>
  </si>
  <si>
    <t>Ireland</t>
  </si>
  <si>
    <t>Hungary</t>
  </si>
  <si>
    <t>Sub-total 3</t>
  </si>
  <si>
    <t>Sub-total</t>
  </si>
  <si>
    <t>Total</t>
  </si>
  <si>
    <t>More than one month</t>
  </si>
</sst>
</file>

<file path=xl/styles.xml><?xml version="1.0" encoding="utf-8"?>
<styleSheet xmlns="http://schemas.openxmlformats.org/spreadsheetml/2006/main">
  <numFmts count="5">
    <numFmt numFmtId="164" formatCode="_(* #,##0.00_);_(* \(#,##0.00\);_(* &quot;-&quot;??_);_(@_)"/>
    <numFmt numFmtId="165" formatCode="0.0"/>
    <numFmt numFmtId="166" formatCode="0.0%"/>
    <numFmt numFmtId="167" formatCode="_(* #,##0_);_(* \(#,##0\);_(* &quot;-&quot;??_);_(@_)"/>
    <numFmt numFmtId="168" formatCode="_-* #,##0_-;\-* #,##0_-;_-* &quot;-&quot;??_-;_-@_-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Arial"/>
      <family val="2"/>
    </font>
    <font>
      <b/>
      <u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rgb="FF000000"/>
      <name val="Calibri"/>
      <family val="2"/>
      <scheme val="minor"/>
    </font>
    <font>
      <sz val="3"/>
      <color theme="1"/>
      <name val="Calibri"/>
      <family val="2"/>
      <scheme val="minor"/>
    </font>
    <font>
      <sz val="3"/>
      <color rgb="FF000000"/>
      <name val="Calibri"/>
      <family val="2"/>
      <scheme val="minor"/>
    </font>
    <font>
      <b/>
      <sz val="3"/>
      <color theme="1"/>
      <name val="Calibri"/>
      <family val="2"/>
      <scheme val="minor"/>
    </font>
    <font>
      <b/>
      <sz val="11"/>
      <color rgb="FF0061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2" borderId="1" applyNumberFormat="0" applyFont="0" applyAlignment="0" applyProtection="0"/>
  </cellStyleXfs>
  <cellXfs count="97">
    <xf numFmtId="0" fontId="0" fillId="0" borderId="0" xfId="0"/>
    <xf numFmtId="0" fontId="0" fillId="0" borderId="0" xfId="0" applyFont="1"/>
    <xf numFmtId="0" fontId="0" fillId="0" borderId="0" xfId="0" applyFill="1"/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Fill="1"/>
    <xf numFmtId="0" fontId="0" fillId="0" borderId="0" xfId="0" applyFont="1" applyAlignment="1">
      <alignment horizontal="center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/>
    <xf numFmtId="0" fontId="4" fillId="0" borderId="0" xfId="0" applyFont="1" applyAlignment="1">
      <alignment vertical="center"/>
    </xf>
    <xf numFmtId="0" fontId="5" fillId="3" borderId="5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7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9" fillId="0" borderId="5" xfId="0" applyFont="1" applyBorder="1" applyAlignment="1"/>
    <xf numFmtId="0" fontId="10" fillId="0" borderId="5" xfId="0" applyFont="1" applyBorder="1" applyAlignment="1">
      <alignment wrapText="1"/>
    </xf>
    <xf numFmtId="0" fontId="9" fillId="0" borderId="5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165" fontId="9" fillId="0" borderId="11" xfId="0" applyNumberFormat="1" applyFont="1" applyBorder="1" applyAlignment="1">
      <alignment horizontal="center"/>
    </xf>
    <xf numFmtId="166" fontId="9" fillId="0" borderId="5" xfId="2" applyNumberFormat="1" applyFont="1" applyBorder="1"/>
    <xf numFmtId="0" fontId="4" fillId="0" borderId="5" xfId="0" applyFont="1" applyFill="1" applyBorder="1" applyAlignment="1">
      <alignment wrapText="1"/>
    </xf>
    <xf numFmtId="0" fontId="11" fillId="0" borderId="5" xfId="0" applyFont="1" applyFill="1" applyBorder="1" applyAlignment="1">
      <alignment wrapText="1"/>
    </xf>
    <xf numFmtId="0" fontId="4" fillId="0" borderId="5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166" fontId="5" fillId="0" borderId="5" xfId="2" applyNumberFormat="1" applyFont="1" applyBorder="1"/>
    <xf numFmtId="0" fontId="12" fillId="5" borderId="5" xfId="0" applyFont="1" applyFill="1" applyBorder="1" applyAlignment="1">
      <alignment horizontal="center"/>
    </xf>
    <xf numFmtId="165" fontId="9" fillId="6" borderId="11" xfId="0" applyNumberFormat="1" applyFont="1" applyFill="1" applyBorder="1" applyAlignment="1">
      <alignment horizontal="center"/>
    </xf>
    <xf numFmtId="9" fontId="9" fillId="6" borderId="11" xfId="2" applyFont="1" applyFill="1" applyBorder="1" applyAlignment="1">
      <alignment horizontal="center"/>
    </xf>
    <xf numFmtId="166" fontId="5" fillId="0" borderId="5" xfId="2" applyNumberFormat="1" applyFont="1" applyFill="1" applyBorder="1"/>
    <xf numFmtId="0" fontId="9" fillId="3" borderId="5" xfId="0" applyFont="1" applyFill="1" applyBorder="1" applyAlignment="1">
      <alignment horizontal="left"/>
    </xf>
    <xf numFmtId="0" fontId="12" fillId="3" borderId="5" xfId="0" applyFont="1" applyFill="1" applyBorder="1" applyAlignment="1">
      <alignment wrapText="1"/>
    </xf>
    <xf numFmtId="0" fontId="10" fillId="3" borderId="5" xfId="0" applyFont="1" applyFill="1" applyBorder="1" applyAlignment="1">
      <alignment wrapText="1"/>
    </xf>
    <xf numFmtId="0" fontId="9" fillId="3" borderId="5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165" fontId="9" fillId="3" borderId="11" xfId="0" applyNumberFormat="1" applyFont="1" applyFill="1" applyBorder="1" applyAlignment="1">
      <alignment horizontal="center"/>
    </xf>
    <xf numFmtId="9" fontId="9" fillId="3" borderId="11" xfId="2" applyFont="1" applyFill="1" applyBorder="1" applyAlignment="1">
      <alignment horizontal="center"/>
    </xf>
    <xf numFmtId="0" fontId="11" fillId="5" borderId="5" xfId="0" applyFont="1" applyFill="1" applyBorder="1" applyAlignment="1">
      <alignment horizontal="center"/>
    </xf>
    <xf numFmtId="0" fontId="13" fillId="5" borderId="5" xfId="0" applyFont="1" applyFill="1" applyBorder="1" applyAlignment="1">
      <alignment horizontal="center"/>
    </xf>
    <xf numFmtId="165" fontId="5" fillId="0" borderId="5" xfId="0" applyNumberFormat="1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wrapText="1"/>
    </xf>
    <xf numFmtId="0" fontId="15" fillId="0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/>
    </xf>
    <xf numFmtId="165" fontId="16" fillId="0" borderId="5" xfId="0" applyNumberFormat="1" applyFont="1" applyBorder="1" applyAlignment="1">
      <alignment horizontal="center"/>
    </xf>
    <xf numFmtId="166" fontId="16" fillId="0" borderId="5" xfId="2" applyNumberFormat="1" applyFont="1" applyBorder="1"/>
    <xf numFmtId="0" fontId="14" fillId="0" borderId="0" xfId="0" applyFont="1" applyFill="1"/>
    <xf numFmtId="0" fontId="14" fillId="0" borderId="9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wrapText="1"/>
    </xf>
    <xf numFmtId="165" fontId="9" fillId="3" borderId="5" xfId="0" applyNumberFormat="1" applyFont="1" applyFill="1" applyBorder="1" applyAlignment="1">
      <alignment horizontal="center"/>
    </xf>
    <xf numFmtId="9" fontId="9" fillId="3" borderId="5" xfId="2" applyFont="1" applyFill="1" applyBorder="1" applyAlignment="1">
      <alignment horizontal="center"/>
    </xf>
    <xf numFmtId="1" fontId="9" fillId="3" borderId="5" xfId="0" applyNumberFormat="1" applyFont="1" applyFill="1" applyBorder="1" applyAlignment="1">
      <alignment horizontal="center"/>
    </xf>
    <xf numFmtId="0" fontId="4" fillId="6" borderId="5" xfId="0" applyFont="1" applyFill="1" applyBorder="1" applyAlignment="1">
      <alignment horizontal="left" vertical="top"/>
    </xf>
    <xf numFmtId="165" fontId="4" fillId="6" borderId="5" xfId="0" applyNumberFormat="1" applyFont="1" applyFill="1" applyBorder="1" applyAlignment="1">
      <alignment horizontal="center"/>
    </xf>
    <xf numFmtId="166" fontId="4" fillId="6" borderId="5" xfId="2" applyNumberFormat="1" applyFont="1" applyFill="1" applyBorder="1"/>
    <xf numFmtId="0" fontId="4" fillId="6" borderId="9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167" fontId="6" fillId="3" borderId="5" xfId="1" applyNumberFormat="1" applyFont="1" applyFill="1" applyBorder="1" applyAlignment="1">
      <alignment horizontal="center"/>
    </xf>
    <xf numFmtId="168" fontId="6" fillId="3" borderId="5" xfId="1" applyNumberFormat="1" applyFont="1" applyFill="1" applyBorder="1" applyAlignment="1">
      <alignment horizontal="center"/>
    </xf>
    <xf numFmtId="9" fontId="6" fillId="3" borderId="5" xfId="2" applyNumberFormat="1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 vertical="center" wrapText="1"/>
    </xf>
    <xf numFmtId="0" fontId="4" fillId="7" borderId="9" xfId="0" applyFont="1" applyFill="1" applyBorder="1" applyAlignment="1" applyProtection="1">
      <alignment horizontal="center" vertical="center"/>
      <protection locked="0"/>
    </xf>
    <xf numFmtId="0" fontId="0" fillId="7" borderId="5" xfId="0" applyFill="1" applyBorder="1" applyAlignment="1" applyProtection="1">
      <alignment horizontal="center" vertical="center"/>
      <protection locked="0"/>
    </xf>
    <xf numFmtId="0" fontId="4" fillId="7" borderId="5" xfId="0" applyFont="1" applyFill="1" applyBorder="1" applyAlignment="1" applyProtection="1">
      <alignment horizontal="center" vertical="center"/>
      <protection locked="0"/>
    </xf>
    <xf numFmtId="0" fontId="4" fillId="7" borderId="10" xfId="0" applyFont="1" applyFill="1" applyBorder="1" applyAlignment="1" applyProtection="1">
      <alignment horizontal="center" vertical="center"/>
      <protection locked="0"/>
    </xf>
    <xf numFmtId="1" fontId="9" fillId="6" borderId="11" xfId="0" applyNumberFormat="1" applyFont="1" applyFill="1" applyBorder="1" applyAlignment="1" applyProtection="1">
      <alignment horizontal="center"/>
      <protection locked="0"/>
    </xf>
    <xf numFmtId="1" fontId="9" fillId="7" borderId="11" xfId="0" applyNumberFormat="1" applyFont="1" applyFill="1" applyBorder="1" applyAlignment="1" applyProtection="1">
      <alignment horizontal="center"/>
      <protection locked="0"/>
    </xf>
    <xf numFmtId="0" fontId="0" fillId="7" borderId="9" xfId="0" applyFill="1" applyBorder="1" applyAlignment="1" applyProtection="1">
      <alignment horizontal="center" vertical="center"/>
      <protection locked="0"/>
    </xf>
    <xf numFmtId="0" fontId="0" fillId="7" borderId="10" xfId="0" applyFill="1" applyBorder="1" applyAlignment="1" applyProtection="1">
      <alignment horizontal="center" vertical="center"/>
      <protection locked="0"/>
    </xf>
    <xf numFmtId="0" fontId="5" fillId="3" borderId="12" xfId="0" applyFont="1" applyFill="1" applyBorder="1" applyAlignment="1">
      <alignment horizontal="left"/>
    </xf>
    <xf numFmtId="0" fontId="5" fillId="3" borderId="1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left"/>
    </xf>
    <xf numFmtId="0" fontId="17" fillId="2" borderId="2" xfId="3" applyFont="1" applyBorder="1" applyAlignment="1">
      <alignment horizontal="left"/>
    </xf>
    <xf numFmtId="0" fontId="17" fillId="2" borderId="3" xfId="3" applyFont="1" applyBorder="1" applyAlignment="1">
      <alignment horizontal="left"/>
    </xf>
    <xf numFmtId="0" fontId="17" fillId="2" borderId="4" xfId="3" applyFont="1" applyBorder="1" applyAlignment="1">
      <alignment horizontal="left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9" fillId="6" borderId="12" xfId="0" applyFont="1" applyFill="1" applyBorder="1" applyAlignment="1">
      <alignment horizontal="center"/>
    </xf>
    <xf numFmtId="0" fontId="9" fillId="6" borderId="13" xfId="0" applyFont="1" applyFill="1" applyBorder="1" applyAlignment="1">
      <alignment horizontal="center"/>
    </xf>
    <xf numFmtId="0" fontId="9" fillId="6" borderId="14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center" wrapText="1"/>
    </xf>
    <xf numFmtId="0" fontId="4" fillId="6" borderId="13" xfId="0" applyFont="1" applyFill="1" applyBorder="1" applyAlignment="1">
      <alignment horizontal="center" wrapText="1"/>
    </xf>
    <xf numFmtId="0" fontId="4" fillId="6" borderId="14" xfId="0" applyFont="1" applyFill="1" applyBorder="1" applyAlignment="1">
      <alignment horizontal="center" wrapText="1"/>
    </xf>
  </cellXfs>
  <cellStyles count="4">
    <cellStyle name="Comma" xfId="1" builtinId="3"/>
    <cellStyle name="Normal" xfId="0" builtinId="0"/>
    <cellStyle name="Note" xfId="3" builtinId="10"/>
    <cellStyle name="Percent" xfId="2" builtinId="5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2"/>
  <sheetViews>
    <sheetView showGridLines="0" tabSelected="1" view="pageLayout" zoomScaleNormal="100" workbookViewId="0">
      <selection activeCell="M6" sqref="M6"/>
    </sheetView>
  </sheetViews>
  <sheetFormatPr defaultColWidth="0" defaultRowHeight="15" zeroHeight="1"/>
  <cols>
    <col min="1" max="1" width="2.85546875" customWidth="1"/>
    <col min="2" max="2" width="3.5703125" customWidth="1"/>
    <col min="3" max="3" width="12.5703125" customWidth="1"/>
    <col min="4" max="4" width="13" customWidth="1"/>
    <col min="5" max="5" width="8.5703125" bestFit="1" customWidth="1"/>
    <col min="6" max="6" width="9.7109375" customWidth="1"/>
    <col min="7" max="7" width="8.28515625" bestFit="1" customWidth="1"/>
    <col min="8" max="8" width="10.5703125" customWidth="1"/>
    <col min="9" max="9" width="9.5703125" customWidth="1"/>
    <col min="10" max="10" width="11.28515625" customWidth="1"/>
    <col min="11" max="11" width="9.85546875" bestFit="1" customWidth="1"/>
    <col min="12" max="12" width="3.42578125" style="2" customWidth="1"/>
    <col min="13" max="13" width="5.42578125" bestFit="1" customWidth="1"/>
    <col min="14" max="14" width="8.42578125" bestFit="1" customWidth="1"/>
    <col min="15" max="15" width="6.7109375" bestFit="1" customWidth="1"/>
    <col min="16" max="16" width="7.28515625" bestFit="1" customWidth="1"/>
    <col min="17" max="17" width="8.5703125" bestFit="1" customWidth="1"/>
    <col min="18" max="18" width="8" bestFit="1" customWidth="1"/>
    <col min="19" max="19" width="7.140625" bestFit="1" customWidth="1"/>
    <col min="20" max="21" width="8" bestFit="1" customWidth="1"/>
    <col min="22" max="22" width="7.7109375" bestFit="1" customWidth="1"/>
    <col min="23" max="23" width="8.5703125" bestFit="1" customWidth="1"/>
    <col min="24" max="24" width="7.140625" bestFit="1" customWidth="1"/>
    <col min="25" max="25" width="5.7109375" bestFit="1" customWidth="1"/>
    <col min="26" max="26" width="7.85546875" bestFit="1" customWidth="1"/>
    <col min="27" max="27" width="8.5703125" bestFit="1" customWidth="1"/>
    <col min="28" max="16384" width="9.140625" hidden="1"/>
  </cols>
  <sheetData>
    <row r="1" spans="1:27">
      <c r="A1" t="s">
        <v>0</v>
      </c>
      <c r="B1" s="1"/>
      <c r="C1" s="1"/>
      <c r="D1" s="1"/>
      <c r="E1" s="1"/>
      <c r="F1" s="1"/>
    </row>
    <row r="2" spans="1:27" s="1" customFormat="1">
      <c r="A2" s="81" t="s">
        <v>1</v>
      </c>
      <c r="B2" s="82"/>
      <c r="C2" s="82"/>
      <c r="D2" s="82"/>
      <c r="E2" s="82"/>
      <c r="F2" s="82"/>
      <c r="G2" s="82"/>
      <c r="H2" s="82"/>
      <c r="I2" s="82"/>
      <c r="J2" s="83"/>
      <c r="K2" s="3"/>
      <c r="L2" s="4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pans="1:27" s="1" customFormat="1" ht="8.25" customHeight="1" thickBot="1">
      <c r="A3"/>
      <c r="B3" s="6"/>
      <c r="C3" s="7"/>
      <c r="D3" s="7"/>
      <c r="E3" s="7"/>
      <c r="F3" s="7"/>
      <c r="G3" s="3"/>
      <c r="H3" s="3"/>
      <c r="I3" s="3"/>
      <c r="J3" s="3"/>
      <c r="K3" s="3"/>
      <c r="L3" s="4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1:27" s="8" customFormat="1" ht="12.75">
      <c r="B4" s="9"/>
      <c r="E4" s="9"/>
      <c r="F4" s="9"/>
      <c r="G4" s="9"/>
      <c r="H4" s="9"/>
      <c r="I4" s="9"/>
      <c r="J4" s="84" t="s">
        <v>2</v>
      </c>
      <c r="K4" s="84"/>
      <c r="L4" s="10"/>
      <c r="M4" s="85" t="s">
        <v>3</v>
      </c>
      <c r="N4" s="86"/>
      <c r="O4" s="86"/>
      <c r="P4" s="86"/>
      <c r="Q4" s="87"/>
      <c r="R4" s="85" t="s">
        <v>4</v>
      </c>
      <c r="S4" s="86"/>
      <c r="T4" s="86"/>
      <c r="U4" s="86"/>
      <c r="V4" s="87"/>
      <c r="W4" s="88" t="s">
        <v>5</v>
      </c>
      <c r="X4" s="89"/>
      <c r="Y4" s="89"/>
      <c r="Z4" s="89"/>
      <c r="AA4" s="90"/>
    </row>
    <row r="5" spans="1:27" s="11" customFormat="1" ht="76.5">
      <c r="B5" s="12" t="s">
        <v>6</v>
      </c>
      <c r="C5" s="13" t="s">
        <v>7</v>
      </c>
      <c r="D5" s="13" t="s">
        <v>8</v>
      </c>
      <c r="E5" s="14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2" t="s">
        <v>6</v>
      </c>
      <c r="K5" s="14" t="s">
        <v>14</v>
      </c>
      <c r="L5" s="15"/>
      <c r="M5" s="16" t="s">
        <v>15</v>
      </c>
      <c r="N5" s="14" t="s">
        <v>16</v>
      </c>
      <c r="O5" s="14" t="s">
        <v>17</v>
      </c>
      <c r="P5" s="14" t="s">
        <v>18</v>
      </c>
      <c r="Q5" s="17" t="s">
        <v>19</v>
      </c>
      <c r="R5" s="18" t="s">
        <v>20</v>
      </c>
      <c r="S5" s="14" t="s">
        <v>21</v>
      </c>
      <c r="T5" s="14" t="s">
        <v>22</v>
      </c>
      <c r="U5" s="14" t="s">
        <v>23</v>
      </c>
      <c r="V5" s="17" t="s">
        <v>24</v>
      </c>
      <c r="W5" s="18" t="s">
        <v>25</v>
      </c>
      <c r="X5" s="14" t="s">
        <v>26</v>
      </c>
      <c r="Y5" s="14" t="s">
        <v>27</v>
      </c>
      <c r="Z5" s="69" t="s">
        <v>87</v>
      </c>
      <c r="AA5" s="17" t="s">
        <v>28</v>
      </c>
    </row>
    <row r="6" spans="1:27" s="8" customFormat="1" ht="14.25" customHeight="1">
      <c r="B6" s="19"/>
      <c r="C6" s="20" t="s">
        <v>29</v>
      </c>
      <c r="D6" s="21"/>
      <c r="E6" s="22">
        <v>560</v>
      </c>
      <c r="F6" s="22">
        <v>287</v>
      </c>
      <c r="G6" s="22">
        <v>487</v>
      </c>
      <c r="H6" s="22">
        <v>465</v>
      </c>
      <c r="I6" s="23">
        <f>179+71</f>
        <v>250</v>
      </c>
      <c r="J6" s="24">
        <f>(SUM(E6:H6))/4</f>
        <v>449.75</v>
      </c>
      <c r="K6" s="25">
        <f>J6/J52</f>
        <v>0.18829021183957131</v>
      </c>
      <c r="L6" s="10"/>
      <c r="M6" s="70"/>
      <c r="N6" s="71"/>
      <c r="O6" s="72"/>
      <c r="P6" s="72"/>
      <c r="Q6" s="73"/>
      <c r="R6" s="70"/>
      <c r="S6" s="72"/>
      <c r="T6" s="72"/>
      <c r="U6" s="72"/>
      <c r="V6" s="73"/>
      <c r="W6" s="70"/>
      <c r="X6" s="72"/>
      <c r="Y6" s="72"/>
      <c r="Z6" s="72"/>
      <c r="AA6" s="73"/>
    </row>
    <row r="7" spans="1:27" s="8" customFormat="1" ht="14.25" customHeight="1">
      <c r="B7" s="19">
        <v>1</v>
      </c>
      <c r="C7" s="26" t="s">
        <v>30</v>
      </c>
      <c r="D7" s="27" t="s">
        <v>31</v>
      </c>
      <c r="E7" s="28">
        <v>289</v>
      </c>
      <c r="F7" s="28">
        <v>229</v>
      </c>
      <c r="G7" s="28">
        <v>339</v>
      </c>
      <c r="H7" s="28">
        <v>298</v>
      </c>
      <c r="I7" s="29">
        <v>269</v>
      </c>
      <c r="J7" s="24">
        <f t="shared" ref="J7:J47" si="0">(SUM(E7:I7))/5</f>
        <v>284.8</v>
      </c>
      <c r="K7" s="30">
        <f>J7/J52</f>
        <v>0.1192330235284267</v>
      </c>
      <c r="L7" s="10"/>
      <c r="M7" s="70"/>
      <c r="N7" s="72"/>
      <c r="O7" s="72"/>
      <c r="P7" s="72"/>
      <c r="Q7" s="73"/>
      <c r="R7" s="70"/>
      <c r="S7" s="72"/>
      <c r="T7" s="72"/>
      <c r="U7" s="72"/>
      <c r="V7" s="73"/>
      <c r="W7" s="70"/>
      <c r="X7" s="72"/>
      <c r="Y7" s="72"/>
      <c r="Z7" s="72"/>
      <c r="AA7" s="73"/>
    </row>
    <row r="8" spans="1:27" s="8" customFormat="1" ht="14.25" customHeight="1">
      <c r="B8" s="19">
        <v>2</v>
      </c>
      <c r="C8" s="26" t="s">
        <v>32</v>
      </c>
      <c r="D8" s="27" t="s">
        <v>33</v>
      </c>
      <c r="E8" s="28">
        <v>75</v>
      </c>
      <c r="F8" s="28">
        <v>79</v>
      </c>
      <c r="G8" s="28">
        <v>227</v>
      </c>
      <c r="H8" s="28">
        <v>124</v>
      </c>
      <c r="I8" s="29">
        <v>251</v>
      </c>
      <c r="J8" s="24">
        <f t="shared" si="0"/>
        <v>151.19999999999999</v>
      </c>
      <c r="K8" s="30">
        <f>J8/J52</f>
        <v>6.3300678221552373E-2</v>
      </c>
      <c r="L8" s="10"/>
      <c r="M8" s="70"/>
      <c r="N8" s="71"/>
      <c r="O8" s="72"/>
      <c r="P8" s="72"/>
      <c r="Q8" s="73"/>
      <c r="R8" s="70"/>
      <c r="S8" s="72"/>
      <c r="T8" s="72"/>
      <c r="U8" s="72"/>
      <c r="V8" s="73"/>
      <c r="W8" s="70"/>
      <c r="X8" s="72"/>
      <c r="Y8" s="72"/>
      <c r="Z8" s="72"/>
      <c r="AA8" s="73"/>
    </row>
    <row r="9" spans="1:27" s="8" customFormat="1" ht="14.25" customHeight="1">
      <c r="B9" s="19">
        <v>3</v>
      </c>
      <c r="C9" s="26" t="s">
        <v>32</v>
      </c>
      <c r="D9" s="27" t="s">
        <v>34</v>
      </c>
      <c r="E9" s="28">
        <v>96</v>
      </c>
      <c r="F9" s="28">
        <v>92</v>
      </c>
      <c r="G9" s="28">
        <v>173</v>
      </c>
      <c r="H9" s="28">
        <v>94</v>
      </c>
      <c r="I9" s="29">
        <v>154</v>
      </c>
      <c r="J9" s="24">
        <f t="shared" si="0"/>
        <v>121.8</v>
      </c>
      <c r="K9" s="30">
        <f>J9/J52</f>
        <v>5.0992213011806078E-2</v>
      </c>
      <c r="L9" s="10"/>
      <c r="M9" s="70"/>
      <c r="N9" s="71"/>
      <c r="O9" s="72"/>
      <c r="P9" s="72"/>
      <c r="Q9" s="73"/>
      <c r="R9" s="70"/>
      <c r="S9" s="72"/>
      <c r="T9" s="72"/>
      <c r="U9" s="72"/>
      <c r="V9" s="73"/>
      <c r="W9" s="70"/>
      <c r="X9" s="72"/>
      <c r="Y9" s="72"/>
      <c r="Z9" s="72"/>
      <c r="AA9" s="73"/>
    </row>
    <row r="10" spans="1:27" s="8" customFormat="1" ht="14.25" customHeight="1">
      <c r="B10" s="19">
        <v>4</v>
      </c>
      <c r="C10" s="26" t="s">
        <v>35</v>
      </c>
      <c r="D10" s="27" t="s">
        <v>36</v>
      </c>
      <c r="E10" s="28">
        <v>30</v>
      </c>
      <c r="F10" s="28">
        <v>149</v>
      </c>
      <c r="G10" s="28">
        <v>173</v>
      </c>
      <c r="H10" s="28">
        <v>123</v>
      </c>
      <c r="I10" s="29">
        <v>134</v>
      </c>
      <c r="J10" s="24">
        <f t="shared" si="0"/>
        <v>121.8</v>
      </c>
      <c r="K10" s="30">
        <f>J10/J52</f>
        <v>5.0992213011806078E-2</v>
      </c>
      <c r="L10" s="10"/>
      <c r="M10" s="70"/>
      <c r="N10" s="71"/>
      <c r="O10" s="72"/>
      <c r="P10" s="72"/>
      <c r="Q10" s="73"/>
      <c r="R10" s="70"/>
      <c r="S10" s="72"/>
      <c r="T10" s="72"/>
      <c r="U10" s="72"/>
      <c r="V10" s="73"/>
      <c r="W10" s="70"/>
      <c r="X10" s="72"/>
      <c r="Y10" s="72"/>
      <c r="Z10" s="72"/>
      <c r="AA10" s="73"/>
    </row>
    <row r="11" spans="1:27" s="8" customFormat="1" ht="14.25" customHeight="1">
      <c r="B11" s="19">
        <v>5</v>
      </c>
      <c r="C11" s="26" t="s">
        <v>32</v>
      </c>
      <c r="D11" s="27" t="s">
        <v>37</v>
      </c>
      <c r="E11" s="28">
        <v>67</v>
      </c>
      <c r="F11" s="28">
        <v>84</v>
      </c>
      <c r="G11" s="28">
        <v>125</v>
      </c>
      <c r="H11" s="28">
        <v>153</v>
      </c>
      <c r="I11" s="29">
        <v>138</v>
      </c>
      <c r="J11" s="24">
        <f t="shared" si="0"/>
        <v>113.4</v>
      </c>
      <c r="K11" s="30">
        <f>J11/J52</f>
        <v>4.7475508666164283E-2</v>
      </c>
      <c r="L11" s="10"/>
      <c r="M11" s="70"/>
      <c r="N11" s="71"/>
      <c r="O11" s="72"/>
      <c r="P11" s="72"/>
      <c r="Q11" s="73"/>
      <c r="R11" s="70"/>
      <c r="S11" s="72"/>
      <c r="T11" s="72"/>
      <c r="U11" s="72"/>
      <c r="V11" s="73"/>
      <c r="W11" s="70"/>
      <c r="X11" s="72"/>
      <c r="Y11" s="72"/>
      <c r="Z11" s="72"/>
      <c r="AA11" s="73"/>
    </row>
    <row r="12" spans="1:27" s="8" customFormat="1" ht="14.25" customHeight="1">
      <c r="B12" s="19">
        <v>6</v>
      </c>
      <c r="C12" s="26" t="s">
        <v>30</v>
      </c>
      <c r="D12" s="27" t="s">
        <v>38</v>
      </c>
      <c r="E12" s="28">
        <v>82</v>
      </c>
      <c r="F12" s="28">
        <v>91</v>
      </c>
      <c r="G12" s="28">
        <v>136</v>
      </c>
      <c r="H12" s="31" t="s">
        <v>39</v>
      </c>
      <c r="I12" s="29">
        <v>129</v>
      </c>
      <c r="J12" s="24">
        <f>(SUM(E12:I12))/4</f>
        <v>109.5</v>
      </c>
      <c r="K12" s="30">
        <f>J12/J52</f>
        <v>4.5842753077116306E-2</v>
      </c>
      <c r="L12" s="10"/>
      <c r="M12" s="70"/>
      <c r="N12" s="71"/>
      <c r="O12" s="72"/>
      <c r="P12" s="72"/>
      <c r="Q12" s="73"/>
      <c r="R12" s="70"/>
      <c r="S12" s="72"/>
      <c r="T12" s="72"/>
      <c r="U12" s="72"/>
      <c r="V12" s="73"/>
      <c r="W12" s="70"/>
      <c r="X12" s="72"/>
      <c r="Y12" s="72"/>
      <c r="Z12" s="72"/>
      <c r="AA12" s="73"/>
    </row>
    <row r="13" spans="1:27" s="8" customFormat="1" ht="14.25" customHeight="1">
      <c r="B13" s="91" t="s">
        <v>40</v>
      </c>
      <c r="C13" s="92"/>
      <c r="D13" s="92"/>
      <c r="E13" s="92"/>
      <c r="F13" s="92"/>
      <c r="G13" s="92"/>
      <c r="H13" s="92"/>
      <c r="I13" s="93"/>
      <c r="J13" s="32">
        <f>SUM(J6:J12)</f>
        <v>1352.25</v>
      </c>
      <c r="K13" s="33">
        <f>SUM(K6:K12)</f>
        <v>0.5661266013564431</v>
      </c>
      <c r="L13" s="10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</row>
    <row r="14" spans="1:27" s="8" customFormat="1" ht="14.25" customHeight="1">
      <c r="B14" s="19">
        <v>7</v>
      </c>
      <c r="C14" s="26" t="s">
        <v>35</v>
      </c>
      <c r="D14" s="27" t="s">
        <v>41</v>
      </c>
      <c r="E14" s="28">
        <v>5</v>
      </c>
      <c r="F14" s="28">
        <v>220</v>
      </c>
      <c r="G14" s="28">
        <v>63</v>
      </c>
      <c r="H14" s="28">
        <v>11</v>
      </c>
      <c r="I14" s="29">
        <v>15</v>
      </c>
      <c r="J14" s="24">
        <f t="shared" si="0"/>
        <v>62.8</v>
      </c>
      <c r="K14" s="34">
        <f>J14/J52</f>
        <v>2.6291551536464876E-2</v>
      </c>
      <c r="L14" s="10"/>
      <c r="M14" s="70"/>
      <c r="N14" s="71"/>
      <c r="O14" s="72"/>
      <c r="P14" s="72"/>
      <c r="Q14" s="73"/>
      <c r="R14" s="70"/>
      <c r="S14" s="72"/>
      <c r="T14" s="72"/>
      <c r="U14" s="72"/>
      <c r="V14" s="73"/>
      <c r="W14" s="70"/>
      <c r="X14" s="72"/>
      <c r="Y14" s="72"/>
      <c r="Z14" s="72"/>
      <c r="AA14" s="73"/>
    </row>
    <row r="15" spans="1:27" s="8" customFormat="1" ht="14.25" customHeight="1">
      <c r="B15" s="19">
        <v>8</v>
      </c>
      <c r="C15" s="26" t="s">
        <v>35</v>
      </c>
      <c r="D15" s="27" t="s">
        <v>42</v>
      </c>
      <c r="E15" s="28">
        <v>16</v>
      </c>
      <c r="F15" s="28">
        <v>79</v>
      </c>
      <c r="G15" s="28">
        <v>51</v>
      </c>
      <c r="H15" s="28">
        <v>50</v>
      </c>
      <c r="I15" s="29">
        <v>66</v>
      </c>
      <c r="J15" s="24">
        <f t="shared" si="0"/>
        <v>52.4</v>
      </c>
      <c r="K15" s="30">
        <f>J15/J52</f>
        <v>2.1937536632336933E-2</v>
      </c>
      <c r="L15" s="10"/>
      <c r="M15" s="70"/>
      <c r="N15" s="71"/>
      <c r="O15" s="72"/>
      <c r="P15" s="72"/>
      <c r="Q15" s="73"/>
      <c r="R15" s="70"/>
      <c r="S15" s="72"/>
      <c r="T15" s="72"/>
      <c r="U15" s="72"/>
      <c r="V15" s="73"/>
      <c r="W15" s="70"/>
      <c r="X15" s="72"/>
      <c r="Y15" s="72"/>
      <c r="Z15" s="72"/>
      <c r="AA15" s="73"/>
    </row>
    <row r="16" spans="1:27" s="8" customFormat="1" ht="14.25" customHeight="1">
      <c r="B16" s="19">
        <v>9</v>
      </c>
      <c r="C16" s="26" t="s">
        <v>43</v>
      </c>
      <c r="D16" s="27" t="s">
        <v>44</v>
      </c>
      <c r="E16" s="28">
        <v>86</v>
      </c>
      <c r="F16" s="28">
        <v>22</v>
      </c>
      <c r="G16" s="28">
        <v>77</v>
      </c>
      <c r="H16" s="28">
        <v>27</v>
      </c>
      <c r="I16" s="29">
        <v>65</v>
      </c>
      <c r="J16" s="24">
        <f t="shared" si="0"/>
        <v>55.4</v>
      </c>
      <c r="K16" s="30">
        <f>J16/J52</f>
        <v>2.3193502470066147E-2</v>
      </c>
      <c r="L16" s="10"/>
      <c r="M16" s="70"/>
      <c r="N16" s="71"/>
      <c r="O16" s="72"/>
      <c r="P16" s="72"/>
      <c r="Q16" s="73"/>
      <c r="R16" s="70"/>
      <c r="S16" s="72"/>
      <c r="T16" s="72"/>
      <c r="U16" s="72"/>
      <c r="V16" s="73"/>
      <c r="W16" s="70"/>
      <c r="X16" s="72"/>
      <c r="Y16" s="72"/>
      <c r="Z16" s="72"/>
      <c r="AA16" s="73"/>
    </row>
    <row r="17" spans="2:27" s="8" customFormat="1" ht="14.25" customHeight="1">
      <c r="B17" s="19">
        <v>10</v>
      </c>
      <c r="C17" s="26" t="s">
        <v>32</v>
      </c>
      <c r="D17" s="27" t="s">
        <v>45</v>
      </c>
      <c r="E17" s="28">
        <v>9</v>
      </c>
      <c r="F17" s="28">
        <v>76</v>
      </c>
      <c r="G17" s="31" t="s">
        <v>46</v>
      </c>
      <c r="H17" s="28">
        <v>53</v>
      </c>
      <c r="I17" s="29">
        <v>93</v>
      </c>
      <c r="J17" s="24">
        <f>(SUM(E17:I17))/4</f>
        <v>57.75</v>
      </c>
      <c r="K17" s="30">
        <f>J17/J52</f>
        <v>2.4177342376287367E-2</v>
      </c>
      <c r="L17" s="10"/>
      <c r="M17" s="70"/>
      <c r="N17" s="71"/>
      <c r="O17" s="72"/>
      <c r="P17" s="72"/>
      <c r="Q17" s="73"/>
      <c r="R17" s="70"/>
      <c r="S17" s="72"/>
      <c r="T17" s="72"/>
      <c r="U17" s="72"/>
      <c r="V17" s="73"/>
      <c r="W17" s="70"/>
      <c r="X17" s="72"/>
      <c r="Y17" s="72"/>
      <c r="Z17" s="72"/>
      <c r="AA17" s="73"/>
    </row>
    <row r="18" spans="2:27" s="8" customFormat="1" ht="14.25" customHeight="1">
      <c r="B18" s="19">
        <v>11</v>
      </c>
      <c r="C18" s="26" t="s">
        <v>47</v>
      </c>
      <c r="D18" s="27" t="s">
        <v>48</v>
      </c>
      <c r="E18" s="28">
        <v>53</v>
      </c>
      <c r="F18" s="28">
        <v>38</v>
      </c>
      <c r="G18" s="28">
        <v>68</v>
      </c>
      <c r="H18" s="28">
        <v>39</v>
      </c>
      <c r="I18" s="29">
        <v>64</v>
      </c>
      <c r="J18" s="24">
        <f t="shared" si="0"/>
        <v>52.4</v>
      </c>
      <c r="K18" s="30">
        <f>J18/J52</f>
        <v>2.1937536632336933E-2</v>
      </c>
      <c r="L18" s="10"/>
      <c r="M18" s="70"/>
      <c r="N18" s="71"/>
      <c r="O18" s="72"/>
      <c r="P18" s="72"/>
      <c r="Q18" s="73"/>
      <c r="R18" s="70"/>
      <c r="S18" s="72"/>
      <c r="T18" s="72"/>
      <c r="U18" s="72"/>
      <c r="V18" s="73"/>
      <c r="W18" s="70"/>
      <c r="X18" s="72"/>
      <c r="Y18" s="72"/>
      <c r="Z18" s="72"/>
      <c r="AA18" s="73"/>
    </row>
    <row r="19" spans="2:27" s="8" customFormat="1" ht="14.25" customHeight="1">
      <c r="B19" s="19">
        <v>12</v>
      </c>
      <c r="C19" s="26" t="s">
        <v>32</v>
      </c>
      <c r="D19" s="27" t="s">
        <v>49</v>
      </c>
      <c r="E19" s="28">
        <v>21</v>
      </c>
      <c r="F19" s="28">
        <v>17</v>
      </c>
      <c r="G19" s="28">
        <v>80</v>
      </c>
      <c r="H19" s="28">
        <v>57</v>
      </c>
      <c r="I19" s="29">
        <v>62</v>
      </c>
      <c r="J19" s="24">
        <f t="shared" si="0"/>
        <v>47.4</v>
      </c>
      <c r="K19" s="30">
        <f>J19/J52</f>
        <v>1.9844260236121576E-2</v>
      </c>
      <c r="L19" s="10"/>
      <c r="M19" s="70"/>
      <c r="N19" s="71"/>
      <c r="O19" s="72"/>
      <c r="P19" s="72"/>
      <c r="Q19" s="73"/>
      <c r="R19" s="70"/>
      <c r="S19" s="72"/>
      <c r="T19" s="72"/>
      <c r="U19" s="72"/>
      <c r="V19" s="73"/>
      <c r="W19" s="70"/>
      <c r="X19" s="72"/>
      <c r="Y19" s="72"/>
      <c r="Z19" s="72"/>
      <c r="AA19" s="73"/>
    </row>
    <row r="20" spans="2:27" s="8" customFormat="1" ht="14.25" customHeight="1">
      <c r="B20" s="19">
        <v>13</v>
      </c>
      <c r="C20" s="26" t="s">
        <v>43</v>
      </c>
      <c r="D20" s="27" t="s">
        <v>50</v>
      </c>
      <c r="E20" s="31" t="s">
        <v>51</v>
      </c>
      <c r="F20" s="28">
        <v>31</v>
      </c>
      <c r="G20" s="28">
        <v>54</v>
      </c>
      <c r="H20" s="28">
        <v>46</v>
      </c>
      <c r="I20" s="29">
        <v>88</v>
      </c>
      <c r="J20" s="24">
        <f>(SUM(E20:I20))/4</f>
        <v>54.75</v>
      </c>
      <c r="K20" s="30">
        <f>J20/J52</f>
        <v>2.2921376538558153E-2</v>
      </c>
      <c r="L20" s="10"/>
      <c r="M20" s="70"/>
      <c r="N20" s="71"/>
      <c r="O20" s="72"/>
      <c r="P20" s="72"/>
      <c r="Q20" s="73"/>
      <c r="R20" s="70"/>
      <c r="S20" s="72"/>
      <c r="T20" s="72"/>
      <c r="U20" s="72"/>
      <c r="V20" s="73"/>
      <c r="W20" s="70"/>
      <c r="X20" s="72"/>
      <c r="Y20" s="72"/>
      <c r="Z20" s="72"/>
      <c r="AA20" s="73"/>
    </row>
    <row r="21" spans="2:27" s="8" customFormat="1" ht="14.25" customHeight="1">
      <c r="B21" s="19">
        <v>14</v>
      </c>
      <c r="C21" s="26" t="s">
        <v>43</v>
      </c>
      <c r="D21" s="27" t="s">
        <v>52</v>
      </c>
      <c r="E21" s="28">
        <v>43</v>
      </c>
      <c r="F21" s="28">
        <v>42</v>
      </c>
      <c r="G21" s="28">
        <v>46</v>
      </c>
      <c r="H21" s="28">
        <v>55</v>
      </c>
      <c r="I21" s="29">
        <v>76</v>
      </c>
      <c r="J21" s="24">
        <f t="shared" si="0"/>
        <v>52.4</v>
      </c>
      <c r="K21" s="30">
        <f>J21/J52</f>
        <v>2.1937536632336933E-2</v>
      </c>
      <c r="L21" s="10"/>
      <c r="M21" s="70"/>
      <c r="N21" s="71"/>
      <c r="O21" s="72"/>
      <c r="P21" s="72"/>
      <c r="Q21" s="73"/>
      <c r="R21" s="70"/>
      <c r="S21" s="72"/>
      <c r="T21" s="72"/>
      <c r="U21" s="72"/>
      <c r="V21" s="73"/>
      <c r="W21" s="70"/>
      <c r="X21" s="72"/>
      <c r="Y21" s="72"/>
      <c r="Z21" s="72"/>
      <c r="AA21" s="73"/>
    </row>
    <row r="22" spans="2:27" s="8" customFormat="1" ht="14.25" customHeight="1">
      <c r="B22" s="19">
        <v>15</v>
      </c>
      <c r="C22" s="26" t="s">
        <v>32</v>
      </c>
      <c r="D22" s="27" t="s">
        <v>53</v>
      </c>
      <c r="E22" s="28">
        <v>18</v>
      </c>
      <c r="F22" s="28">
        <v>37</v>
      </c>
      <c r="G22" s="28">
        <v>92</v>
      </c>
      <c r="H22" s="28">
        <v>35</v>
      </c>
      <c r="I22" s="29">
        <v>95</v>
      </c>
      <c r="J22" s="24">
        <f t="shared" si="0"/>
        <v>55.4</v>
      </c>
      <c r="K22" s="30">
        <f>J22/J52</f>
        <v>2.3193502470066147E-2</v>
      </c>
      <c r="L22" s="10"/>
      <c r="M22" s="70"/>
      <c r="N22" s="71"/>
      <c r="O22" s="72"/>
      <c r="P22" s="72"/>
      <c r="Q22" s="73"/>
      <c r="R22" s="70"/>
      <c r="S22" s="72"/>
      <c r="T22" s="72"/>
      <c r="U22" s="72"/>
      <c r="V22" s="73"/>
      <c r="W22" s="70"/>
      <c r="X22" s="72"/>
      <c r="Y22" s="72"/>
      <c r="Z22" s="72"/>
      <c r="AA22" s="73"/>
    </row>
    <row r="23" spans="2:27" s="8" customFormat="1" ht="14.25" customHeight="1">
      <c r="B23" s="19">
        <v>16</v>
      </c>
      <c r="C23" s="26" t="s">
        <v>32</v>
      </c>
      <c r="D23" s="27" t="s">
        <v>54</v>
      </c>
      <c r="E23" s="28">
        <v>29</v>
      </c>
      <c r="F23" s="28">
        <v>24</v>
      </c>
      <c r="G23" s="28">
        <v>67</v>
      </c>
      <c r="H23" s="28">
        <v>28</v>
      </c>
      <c r="I23" s="29">
        <v>67</v>
      </c>
      <c r="J23" s="24">
        <f t="shared" si="0"/>
        <v>43</v>
      </c>
      <c r="K23" s="30">
        <f>J23/J52</f>
        <v>1.8002177007452064E-2</v>
      </c>
      <c r="L23" s="10"/>
      <c r="M23" s="70"/>
      <c r="N23" s="71"/>
      <c r="O23" s="72"/>
      <c r="P23" s="72"/>
      <c r="Q23" s="73"/>
      <c r="R23" s="70"/>
      <c r="S23" s="72"/>
      <c r="T23" s="72"/>
      <c r="U23" s="72"/>
      <c r="V23" s="73"/>
      <c r="W23" s="70"/>
      <c r="X23" s="72"/>
      <c r="Y23" s="72"/>
      <c r="Z23" s="72"/>
      <c r="AA23" s="73"/>
    </row>
    <row r="24" spans="2:27" s="8" customFormat="1" ht="14.25" hidden="1" customHeight="1">
      <c r="B24" s="35" t="s">
        <v>55</v>
      </c>
      <c r="C24" s="36"/>
      <c r="D24" s="37"/>
      <c r="E24" s="38"/>
      <c r="F24" s="38"/>
      <c r="G24" s="38"/>
      <c r="H24" s="38"/>
      <c r="I24" s="39"/>
      <c r="J24" s="40">
        <f>SUM(J14:J23)</f>
        <v>533.69999999999993</v>
      </c>
      <c r="K24" s="41">
        <f>SUM(K14:K23)</f>
        <v>0.22343632253202717</v>
      </c>
      <c r="L24" s="10"/>
      <c r="M24" s="75">
        <f t="shared" ref="M24:AA24" si="1">SUM(M14:M23)</f>
        <v>0</v>
      </c>
      <c r="N24" s="75">
        <f t="shared" si="1"/>
        <v>0</v>
      </c>
      <c r="O24" s="75">
        <f t="shared" si="1"/>
        <v>0</v>
      </c>
      <c r="P24" s="75">
        <f t="shared" si="1"/>
        <v>0</v>
      </c>
      <c r="Q24" s="75">
        <f t="shared" si="1"/>
        <v>0</v>
      </c>
      <c r="R24" s="75">
        <f t="shared" si="1"/>
        <v>0</v>
      </c>
      <c r="S24" s="75">
        <f t="shared" si="1"/>
        <v>0</v>
      </c>
      <c r="T24" s="75">
        <f t="shared" si="1"/>
        <v>0</v>
      </c>
      <c r="U24" s="75">
        <f t="shared" si="1"/>
        <v>0</v>
      </c>
      <c r="V24" s="75">
        <f t="shared" si="1"/>
        <v>0</v>
      </c>
      <c r="W24" s="75">
        <f t="shared" si="1"/>
        <v>0</v>
      </c>
      <c r="X24" s="75">
        <f t="shared" si="1"/>
        <v>0</v>
      </c>
      <c r="Y24" s="75">
        <f t="shared" si="1"/>
        <v>0</v>
      </c>
      <c r="Z24" s="75">
        <f t="shared" si="1"/>
        <v>0</v>
      </c>
      <c r="AA24" s="75">
        <f t="shared" si="1"/>
        <v>0</v>
      </c>
    </row>
    <row r="25" spans="2:27" s="8" customFormat="1" ht="14.25" customHeight="1">
      <c r="B25" s="19">
        <v>17</v>
      </c>
      <c r="C25" s="26" t="s">
        <v>32</v>
      </c>
      <c r="D25" s="27" t="s">
        <v>56</v>
      </c>
      <c r="E25" s="28">
        <v>15</v>
      </c>
      <c r="F25" s="28">
        <v>13</v>
      </c>
      <c r="G25" s="28">
        <v>47</v>
      </c>
      <c r="H25" s="28">
        <v>42</v>
      </c>
      <c r="I25" s="29">
        <v>58</v>
      </c>
      <c r="J25" s="24">
        <f t="shared" si="0"/>
        <v>35</v>
      </c>
      <c r="K25" s="30">
        <f>J25/J52</f>
        <v>1.4652934773507495E-2</v>
      </c>
      <c r="L25" s="10"/>
      <c r="M25" s="70"/>
      <c r="N25" s="71"/>
      <c r="O25" s="72"/>
      <c r="P25" s="72"/>
      <c r="Q25" s="73"/>
      <c r="R25" s="70"/>
      <c r="S25" s="72"/>
      <c r="T25" s="72"/>
      <c r="U25" s="72"/>
      <c r="V25" s="73"/>
      <c r="W25" s="70"/>
      <c r="X25" s="72"/>
      <c r="Y25" s="72"/>
      <c r="Z25" s="72"/>
      <c r="AA25" s="73"/>
    </row>
    <row r="26" spans="2:27" s="8" customFormat="1" ht="14.25" customHeight="1">
      <c r="B26" s="19">
        <v>18</v>
      </c>
      <c r="C26" s="26" t="s">
        <v>32</v>
      </c>
      <c r="D26" s="27" t="s">
        <v>57</v>
      </c>
      <c r="E26" s="28">
        <v>48</v>
      </c>
      <c r="F26" s="28">
        <v>17</v>
      </c>
      <c r="G26" s="28">
        <v>33</v>
      </c>
      <c r="H26" s="28">
        <v>22</v>
      </c>
      <c r="I26" s="29">
        <v>31</v>
      </c>
      <c r="J26" s="24">
        <f t="shared" si="0"/>
        <v>30.2</v>
      </c>
      <c r="K26" s="30">
        <f>J26/J52</f>
        <v>1.2643389433140752E-2</v>
      </c>
      <c r="L26" s="10"/>
      <c r="M26" s="70"/>
      <c r="N26" s="71"/>
      <c r="O26" s="72"/>
      <c r="P26" s="72"/>
      <c r="Q26" s="73"/>
      <c r="R26" s="70"/>
      <c r="S26" s="72"/>
      <c r="T26" s="72"/>
      <c r="U26" s="72"/>
      <c r="V26" s="73"/>
      <c r="W26" s="70"/>
      <c r="X26" s="72"/>
      <c r="Y26" s="72"/>
      <c r="Z26" s="72"/>
      <c r="AA26" s="73"/>
    </row>
    <row r="27" spans="2:27" s="8" customFormat="1" ht="14.25" customHeight="1">
      <c r="B27" s="19">
        <v>19</v>
      </c>
      <c r="C27" s="26" t="s">
        <v>32</v>
      </c>
      <c r="D27" s="27" t="s">
        <v>58</v>
      </c>
      <c r="E27" s="28">
        <v>15</v>
      </c>
      <c r="F27" s="28">
        <v>36</v>
      </c>
      <c r="G27" s="28">
        <v>42</v>
      </c>
      <c r="H27" s="28">
        <v>33</v>
      </c>
      <c r="I27" s="42">
        <v>41</v>
      </c>
      <c r="J27" s="24">
        <f>(SUM(E27:I27))/4</f>
        <v>41.75</v>
      </c>
      <c r="K27" s="30">
        <f>J27/J52</f>
        <v>1.7478857908398225E-2</v>
      </c>
      <c r="L27" s="10"/>
      <c r="M27" s="70"/>
      <c r="N27" s="71"/>
      <c r="O27" s="72"/>
      <c r="P27" s="72"/>
      <c r="Q27" s="73"/>
      <c r="R27" s="70"/>
      <c r="S27" s="72"/>
      <c r="T27" s="72"/>
      <c r="U27" s="72"/>
      <c r="V27" s="73"/>
      <c r="W27" s="70"/>
      <c r="X27" s="72"/>
      <c r="Y27" s="72"/>
      <c r="Z27" s="72"/>
      <c r="AA27" s="73"/>
    </row>
    <row r="28" spans="2:27" s="8" customFormat="1" ht="14.25" customHeight="1">
      <c r="B28" s="19">
        <v>20</v>
      </c>
      <c r="C28" s="26" t="s">
        <v>32</v>
      </c>
      <c r="D28" s="27" t="s">
        <v>59</v>
      </c>
      <c r="E28" s="28">
        <v>23</v>
      </c>
      <c r="F28" s="28">
        <v>15</v>
      </c>
      <c r="G28" s="28">
        <v>42</v>
      </c>
      <c r="H28" s="28">
        <v>30</v>
      </c>
      <c r="I28" s="29">
        <v>35</v>
      </c>
      <c r="J28" s="24">
        <f t="shared" si="0"/>
        <v>29</v>
      </c>
      <c r="K28" s="30">
        <f>J28/J52</f>
        <v>1.2141003098049066E-2</v>
      </c>
      <c r="L28" s="10"/>
      <c r="M28" s="70"/>
      <c r="N28" s="71"/>
      <c r="O28" s="72"/>
      <c r="P28" s="72"/>
      <c r="Q28" s="73"/>
      <c r="R28" s="70"/>
      <c r="S28" s="72"/>
      <c r="T28" s="72"/>
      <c r="U28" s="72"/>
      <c r="V28" s="73"/>
      <c r="W28" s="70"/>
      <c r="X28" s="72"/>
      <c r="Y28" s="72"/>
      <c r="Z28" s="72"/>
      <c r="AA28" s="73"/>
    </row>
    <row r="29" spans="2:27" s="8" customFormat="1" ht="14.25" customHeight="1">
      <c r="B29" s="19">
        <v>21</v>
      </c>
      <c r="C29" s="26" t="s">
        <v>35</v>
      </c>
      <c r="D29" s="27" t="s">
        <v>60</v>
      </c>
      <c r="E29" s="28">
        <v>2</v>
      </c>
      <c r="F29" s="28">
        <v>48</v>
      </c>
      <c r="G29" s="28">
        <v>47</v>
      </c>
      <c r="H29" s="28">
        <v>10</v>
      </c>
      <c r="I29" s="29">
        <v>22</v>
      </c>
      <c r="J29" s="24">
        <f t="shared" si="0"/>
        <v>25.8</v>
      </c>
      <c r="K29" s="30">
        <f>J29/J52</f>
        <v>1.0801306204471239E-2</v>
      </c>
      <c r="L29" s="10"/>
      <c r="M29" s="70"/>
      <c r="N29" s="71"/>
      <c r="O29" s="72"/>
      <c r="P29" s="72"/>
      <c r="Q29" s="73"/>
      <c r="R29" s="70"/>
      <c r="S29" s="72"/>
      <c r="T29" s="72"/>
      <c r="U29" s="72"/>
      <c r="V29" s="73"/>
      <c r="W29" s="70"/>
      <c r="X29" s="72"/>
      <c r="Y29" s="72"/>
      <c r="Z29" s="72"/>
      <c r="AA29" s="73"/>
    </row>
    <row r="30" spans="2:27" s="8" customFormat="1" ht="14.25" customHeight="1">
      <c r="B30" s="19">
        <v>22</v>
      </c>
      <c r="C30" s="26" t="s">
        <v>32</v>
      </c>
      <c r="D30" s="27" t="s">
        <v>61</v>
      </c>
      <c r="E30" s="28">
        <v>16</v>
      </c>
      <c r="F30" s="28">
        <v>23</v>
      </c>
      <c r="G30" s="28">
        <v>45</v>
      </c>
      <c r="H30" s="28">
        <v>25</v>
      </c>
      <c r="I30" s="43" t="s">
        <v>62</v>
      </c>
      <c r="J30" s="24">
        <f>(SUM(E30:I30))/4</f>
        <v>27.25</v>
      </c>
      <c r="K30" s="30">
        <f>J30/J52</f>
        <v>1.1408356359373692E-2</v>
      </c>
      <c r="L30" s="10"/>
      <c r="M30" s="70"/>
      <c r="N30" s="71"/>
      <c r="O30" s="72"/>
      <c r="P30" s="72"/>
      <c r="Q30" s="73"/>
      <c r="R30" s="70"/>
      <c r="S30" s="72"/>
      <c r="T30" s="72"/>
      <c r="U30" s="72"/>
      <c r="V30" s="73"/>
      <c r="W30" s="70"/>
      <c r="X30" s="72"/>
      <c r="Y30" s="72"/>
      <c r="Z30" s="72"/>
      <c r="AA30" s="73"/>
    </row>
    <row r="31" spans="2:27" s="8" customFormat="1" ht="14.25" customHeight="1">
      <c r="B31" s="19">
        <v>23</v>
      </c>
      <c r="C31" s="26" t="s">
        <v>63</v>
      </c>
      <c r="D31" s="27" t="s">
        <v>64</v>
      </c>
      <c r="E31" s="28">
        <v>15</v>
      </c>
      <c r="F31" s="28">
        <v>24</v>
      </c>
      <c r="G31" s="28">
        <v>27</v>
      </c>
      <c r="H31" s="28">
        <v>21</v>
      </c>
      <c r="I31" s="29">
        <v>28</v>
      </c>
      <c r="J31" s="24">
        <f t="shared" si="0"/>
        <v>23</v>
      </c>
      <c r="K31" s="30">
        <f>J31/J52</f>
        <v>9.629071422590639E-3</v>
      </c>
      <c r="L31" s="10"/>
      <c r="M31" s="70"/>
      <c r="N31" s="71"/>
      <c r="O31" s="72"/>
      <c r="P31" s="72"/>
      <c r="Q31" s="73"/>
      <c r="R31" s="70"/>
      <c r="S31" s="72"/>
      <c r="T31" s="72"/>
      <c r="U31" s="72"/>
      <c r="V31" s="73"/>
      <c r="W31" s="70"/>
      <c r="X31" s="72"/>
      <c r="Y31" s="72"/>
      <c r="Z31" s="72"/>
      <c r="AA31" s="73"/>
    </row>
    <row r="32" spans="2:27" s="8" customFormat="1" ht="14.25" customHeight="1">
      <c r="B32" s="19">
        <v>24</v>
      </c>
      <c r="C32" s="26" t="s">
        <v>32</v>
      </c>
      <c r="D32" s="27" t="s">
        <v>65</v>
      </c>
      <c r="E32" s="28">
        <v>12</v>
      </c>
      <c r="F32" s="28">
        <v>19</v>
      </c>
      <c r="G32" s="28">
        <v>25</v>
      </c>
      <c r="H32" s="28">
        <v>26</v>
      </c>
      <c r="I32" s="29">
        <v>33</v>
      </c>
      <c r="J32" s="24">
        <f t="shared" si="0"/>
        <v>23</v>
      </c>
      <c r="K32" s="30">
        <f>J32/J52</f>
        <v>9.629071422590639E-3</v>
      </c>
      <c r="L32" s="10"/>
      <c r="M32" s="70"/>
      <c r="N32" s="71"/>
      <c r="O32" s="72"/>
      <c r="P32" s="72"/>
      <c r="Q32" s="73"/>
      <c r="R32" s="70"/>
      <c r="S32" s="72"/>
      <c r="T32" s="72"/>
      <c r="U32" s="72"/>
      <c r="V32" s="73"/>
      <c r="W32" s="70"/>
      <c r="X32" s="72"/>
      <c r="Y32" s="72"/>
      <c r="Z32" s="72"/>
      <c r="AA32" s="73"/>
    </row>
    <row r="33" spans="2:27" s="8" customFormat="1" ht="14.25" customHeight="1">
      <c r="B33" s="19">
        <v>25</v>
      </c>
      <c r="C33" s="26" t="s">
        <v>43</v>
      </c>
      <c r="D33" s="27" t="s">
        <v>66</v>
      </c>
      <c r="E33" s="28">
        <v>33</v>
      </c>
      <c r="F33" s="28">
        <v>15</v>
      </c>
      <c r="G33" s="28">
        <v>18</v>
      </c>
      <c r="H33" s="28">
        <v>17</v>
      </c>
      <c r="I33" s="29">
        <v>30</v>
      </c>
      <c r="J33" s="24">
        <f t="shared" si="0"/>
        <v>22.6</v>
      </c>
      <c r="K33" s="30">
        <f>J33/J52</f>
        <v>9.461609310893411E-3</v>
      </c>
      <c r="L33" s="10"/>
      <c r="M33" s="70"/>
      <c r="N33" s="71"/>
      <c r="O33" s="72"/>
      <c r="P33" s="72"/>
      <c r="Q33" s="73"/>
      <c r="R33" s="70"/>
      <c r="S33" s="72"/>
      <c r="T33" s="72"/>
      <c r="U33" s="72"/>
      <c r="V33" s="73"/>
      <c r="W33" s="70"/>
      <c r="X33" s="72"/>
      <c r="Y33" s="72"/>
      <c r="Z33" s="72"/>
      <c r="AA33" s="73"/>
    </row>
    <row r="34" spans="2:27" s="8" customFormat="1" ht="14.25" customHeight="1">
      <c r="B34" s="19">
        <v>26</v>
      </c>
      <c r="C34" s="26" t="s">
        <v>32</v>
      </c>
      <c r="D34" s="27" t="s">
        <v>67</v>
      </c>
      <c r="E34" s="28">
        <v>4</v>
      </c>
      <c r="F34" s="28">
        <v>23</v>
      </c>
      <c r="G34" s="28">
        <v>67</v>
      </c>
      <c r="H34" s="28">
        <v>23</v>
      </c>
      <c r="I34" s="29">
        <v>39</v>
      </c>
      <c r="J34" s="24">
        <f t="shared" si="0"/>
        <v>31.2</v>
      </c>
      <c r="K34" s="30">
        <f>J34/J52</f>
        <v>1.3062044712383824E-2</v>
      </c>
      <c r="L34" s="10"/>
      <c r="M34" s="70"/>
      <c r="N34" s="71"/>
      <c r="O34" s="72"/>
      <c r="P34" s="72"/>
      <c r="Q34" s="73"/>
      <c r="R34" s="70"/>
      <c r="S34" s="72"/>
      <c r="T34" s="72"/>
      <c r="U34" s="72"/>
      <c r="V34" s="73"/>
      <c r="W34" s="70"/>
      <c r="X34" s="72"/>
      <c r="Y34" s="72"/>
      <c r="Z34" s="72"/>
      <c r="AA34" s="73"/>
    </row>
    <row r="35" spans="2:27" s="8" customFormat="1" ht="14.25" customHeight="1">
      <c r="B35" s="19">
        <v>27</v>
      </c>
      <c r="C35" s="26" t="s">
        <v>32</v>
      </c>
      <c r="D35" s="27" t="s">
        <v>68</v>
      </c>
      <c r="E35" s="28">
        <v>26</v>
      </c>
      <c r="F35" s="28">
        <v>20</v>
      </c>
      <c r="G35" s="28">
        <v>24</v>
      </c>
      <c r="H35" s="28">
        <v>17</v>
      </c>
      <c r="I35" s="29">
        <v>22</v>
      </c>
      <c r="J35" s="24">
        <f t="shared" si="0"/>
        <v>21.8</v>
      </c>
      <c r="K35" s="30">
        <f>J35/J52</f>
        <v>9.1266850874989532E-3</v>
      </c>
      <c r="L35" s="10"/>
      <c r="M35" s="70"/>
      <c r="N35" s="71"/>
      <c r="O35" s="72"/>
      <c r="P35" s="72"/>
      <c r="Q35" s="73"/>
      <c r="R35" s="70"/>
      <c r="S35" s="72"/>
      <c r="T35" s="72"/>
      <c r="U35" s="72"/>
      <c r="V35" s="73"/>
      <c r="W35" s="70"/>
      <c r="X35" s="72"/>
      <c r="Y35" s="72"/>
      <c r="Z35" s="72"/>
      <c r="AA35" s="73"/>
    </row>
    <row r="36" spans="2:27" s="8" customFormat="1" ht="14.25" customHeight="1">
      <c r="B36" s="19">
        <v>28</v>
      </c>
      <c r="C36" s="26" t="s">
        <v>35</v>
      </c>
      <c r="D36" s="27" t="s">
        <v>69</v>
      </c>
      <c r="E36" s="28">
        <v>0</v>
      </c>
      <c r="F36" s="28">
        <v>38</v>
      </c>
      <c r="G36" s="28">
        <v>54</v>
      </c>
      <c r="H36" s="28">
        <v>4</v>
      </c>
      <c r="I36" s="29">
        <v>1</v>
      </c>
      <c r="J36" s="24">
        <f t="shared" si="0"/>
        <v>19.399999999999999</v>
      </c>
      <c r="K36" s="34">
        <f>J36/J52</f>
        <v>8.1219124173155816E-3</v>
      </c>
      <c r="L36" s="10"/>
      <c r="M36" s="70"/>
      <c r="N36" s="71"/>
      <c r="O36" s="72"/>
      <c r="P36" s="72"/>
      <c r="Q36" s="73"/>
      <c r="R36" s="70"/>
      <c r="S36" s="72"/>
      <c r="T36" s="72"/>
      <c r="U36" s="72"/>
      <c r="V36" s="73"/>
      <c r="W36" s="70"/>
      <c r="X36" s="72"/>
      <c r="Y36" s="72"/>
      <c r="Z36" s="72"/>
      <c r="AA36" s="73"/>
    </row>
    <row r="37" spans="2:27" s="8" customFormat="1" ht="14.25" customHeight="1">
      <c r="B37" s="19">
        <v>29</v>
      </c>
      <c r="C37" s="26" t="s">
        <v>35</v>
      </c>
      <c r="D37" s="27" t="s">
        <v>70</v>
      </c>
      <c r="E37" s="28">
        <v>4</v>
      </c>
      <c r="F37" s="31" t="s">
        <v>71</v>
      </c>
      <c r="G37" s="28">
        <v>41</v>
      </c>
      <c r="H37" s="28">
        <v>14</v>
      </c>
      <c r="I37" s="29">
        <v>18</v>
      </c>
      <c r="J37" s="24">
        <f>(SUM(E37:I37))/4</f>
        <v>19.25</v>
      </c>
      <c r="K37" s="30">
        <f>J37/J52</f>
        <v>8.0591141254291211E-3</v>
      </c>
      <c r="L37" s="10"/>
      <c r="M37" s="70"/>
      <c r="N37" s="71"/>
      <c r="O37" s="72"/>
      <c r="P37" s="72"/>
      <c r="Q37" s="73"/>
      <c r="R37" s="70"/>
      <c r="S37" s="72"/>
      <c r="T37" s="72"/>
      <c r="U37" s="72"/>
      <c r="V37" s="73"/>
      <c r="W37" s="70"/>
      <c r="X37" s="72"/>
      <c r="Y37" s="72"/>
      <c r="Z37" s="72"/>
      <c r="AA37" s="73"/>
    </row>
    <row r="38" spans="2:27" s="8" customFormat="1" ht="14.25" customHeight="1">
      <c r="B38" s="19">
        <v>30</v>
      </c>
      <c r="C38" s="26" t="s">
        <v>32</v>
      </c>
      <c r="D38" s="27" t="s">
        <v>72</v>
      </c>
      <c r="E38" s="28">
        <v>11</v>
      </c>
      <c r="F38" s="28">
        <v>12</v>
      </c>
      <c r="G38" s="28">
        <v>28</v>
      </c>
      <c r="H38" s="28">
        <v>18</v>
      </c>
      <c r="I38" s="29">
        <v>22</v>
      </c>
      <c r="J38" s="24">
        <f t="shared" si="0"/>
        <v>18.2</v>
      </c>
      <c r="K38" s="30">
        <f>J38/J52</f>
        <v>7.6195260822238967E-3</v>
      </c>
      <c r="L38" s="10"/>
      <c r="M38" s="70"/>
      <c r="N38" s="71"/>
      <c r="O38" s="72"/>
      <c r="P38" s="72"/>
      <c r="Q38" s="73"/>
      <c r="R38" s="70"/>
      <c r="S38" s="72"/>
      <c r="T38" s="72"/>
      <c r="U38" s="72"/>
      <c r="V38" s="73"/>
      <c r="W38" s="70"/>
      <c r="X38" s="72"/>
      <c r="Y38" s="72"/>
      <c r="Z38" s="72"/>
      <c r="AA38" s="73"/>
    </row>
    <row r="39" spans="2:27" s="8" customFormat="1" ht="14.25" customHeight="1">
      <c r="B39" s="19">
        <v>31</v>
      </c>
      <c r="C39" s="26" t="s">
        <v>35</v>
      </c>
      <c r="D39" s="27" t="s">
        <v>73</v>
      </c>
      <c r="E39" s="28">
        <v>1</v>
      </c>
      <c r="F39" s="28">
        <v>59</v>
      </c>
      <c r="G39" s="28">
        <v>21</v>
      </c>
      <c r="H39" s="28">
        <v>4</v>
      </c>
      <c r="I39" s="29">
        <v>10</v>
      </c>
      <c r="J39" s="24">
        <f t="shared" si="0"/>
        <v>19</v>
      </c>
      <c r="K39" s="34">
        <f>J39/J52</f>
        <v>7.9544503056183536E-3</v>
      </c>
      <c r="L39" s="10"/>
      <c r="M39" s="70"/>
      <c r="N39" s="71"/>
      <c r="O39" s="72"/>
      <c r="P39" s="72"/>
      <c r="Q39" s="73"/>
      <c r="R39" s="70"/>
      <c r="S39" s="72"/>
      <c r="T39" s="72"/>
      <c r="U39" s="72"/>
      <c r="V39" s="73"/>
      <c r="W39" s="70"/>
      <c r="X39" s="72"/>
      <c r="Y39" s="72"/>
      <c r="Z39" s="72"/>
      <c r="AA39" s="73"/>
    </row>
    <row r="40" spans="2:27" ht="14.25" customHeight="1">
      <c r="B40" s="19">
        <v>32</v>
      </c>
      <c r="C40" s="26" t="s">
        <v>47</v>
      </c>
      <c r="D40" s="27" t="s">
        <v>74</v>
      </c>
      <c r="E40" s="28">
        <v>13</v>
      </c>
      <c r="F40" s="28">
        <v>9</v>
      </c>
      <c r="G40" s="28">
        <v>15</v>
      </c>
      <c r="H40" s="28">
        <v>5</v>
      </c>
      <c r="I40" s="29">
        <v>9</v>
      </c>
      <c r="J40" s="24">
        <f t="shared" si="0"/>
        <v>10.199999999999999</v>
      </c>
      <c r="K40" s="30">
        <f>J40/J52</f>
        <v>4.2702838482793267E-3</v>
      </c>
      <c r="M40" s="76"/>
      <c r="N40" s="71"/>
      <c r="O40" s="71"/>
      <c r="P40" s="71"/>
      <c r="Q40" s="77"/>
      <c r="R40" s="76"/>
      <c r="S40" s="71"/>
      <c r="T40" s="71"/>
      <c r="U40" s="71"/>
      <c r="V40" s="77"/>
      <c r="W40" s="76"/>
      <c r="X40" s="71"/>
      <c r="Y40" s="71"/>
      <c r="Z40" s="71"/>
      <c r="AA40" s="77"/>
    </row>
    <row r="41" spans="2:27" s="8" customFormat="1" ht="14.25" customHeight="1">
      <c r="B41" s="19">
        <v>33</v>
      </c>
      <c r="C41" s="26" t="s">
        <v>32</v>
      </c>
      <c r="D41" s="27" t="s">
        <v>75</v>
      </c>
      <c r="E41" s="28">
        <v>15</v>
      </c>
      <c r="F41" s="28">
        <v>15</v>
      </c>
      <c r="G41" s="28">
        <v>23</v>
      </c>
      <c r="H41" s="28">
        <v>9</v>
      </c>
      <c r="I41" s="29">
        <v>18</v>
      </c>
      <c r="J41" s="24">
        <f t="shared" si="0"/>
        <v>16</v>
      </c>
      <c r="K41" s="30">
        <f>J41/J52</f>
        <v>6.69848446788914E-3</v>
      </c>
      <c r="L41" s="10"/>
      <c r="M41" s="70"/>
      <c r="N41" s="71"/>
      <c r="O41" s="72"/>
      <c r="P41" s="72"/>
      <c r="Q41" s="73"/>
      <c r="R41" s="70"/>
      <c r="S41" s="72"/>
      <c r="T41" s="72"/>
      <c r="U41" s="72"/>
      <c r="V41" s="73"/>
      <c r="W41" s="70"/>
      <c r="X41" s="72"/>
      <c r="Y41" s="72"/>
      <c r="Z41" s="72"/>
      <c r="AA41" s="73"/>
    </row>
    <row r="42" spans="2:27" s="8" customFormat="1" ht="14.25" customHeight="1">
      <c r="B42" s="19">
        <v>34</v>
      </c>
      <c r="C42" s="26" t="s">
        <v>32</v>
      </c>
      <c r="D42" s="27" t="s">
        <v>76</v>
      </c>
      <c r="E42" s="28">
        <v>5</v>
      </c>
      <c r="F42" s="28">
        <v>3</v>
      </c>
      <c r="G42" s="28">
        <v>20</v>
      </c>
      <c r="H42" s="28">
        <v>23</v>
      </c>
      <c r="I42" s="29">
        <v>20</v>
      </c>
      <c r="J42" s="24">
        <f t="shared" si="0"/>
        <v>14.2</v>
      </c>
      <c r="K42" s="30">
        <f>J42/J52</f>
        <v>5.9449049652516121E-3</v>
      </c>
      <c r="L42" s="10"/>
      <c r="M42" s="70"/>
      <c r="N42" s="71"/>
      <c r="O42" s="72"/>
      <c r="P42" s="72"/>
      <c r="Q42" s="73"/>
      <c r="R42" s="70"/>
      <c r="S42" s="72"/>
      <c r="T42" s="72"/>
      <c r="U42" s="72"/>
      <c r="V42" s="73"/>
      <c r="W42" s="70"/>
      <c r="X42" s="72"/>
      <c r="Y42" s="72"/>
      <c r="Z42" s="72"/>
      <c r="AA42" s="73"/>
    </row>
    <row r="43" spans="2:27" s="8" customFormat="1" ht="14.25" customHeight="1">
      <c r="B43" s="19">
        <v>35</v>
      </c>
      <c r="C43" s="26" t="s">
        <v>77</v>
      </c>
      <c r="D43" s="27" t="s">
        <v>78</v>
      </c>
      <c r="E43" s="28">
        <v>24</v>
      </c>
      <c r="F43" s="28">
        <v>10</v>
      </c>
      <c r="G43" s="28">
        <v>26</v>
      </c>
      <c r="H43" s="28">
        <v>10</v>
      </c>
      <c r="I43" s="29">
        <v>22</v>
      </c>
      <c r="J43" s="24">
        <f t="shared" si="0"/>
        <v>18.399999999999999</v>
      </c>
      <c r="K43" s="30">
        <f>J43/J52</f>
        <v>7.7032571380725107E-3</v>
      </c>
      <c r="L43" s="10"/>
      <c r="M43" s="70"/>
      <c r="N43" s="71"/>
      <c r="O43" s="72"/>
      <c r="P43" s="72"/>
      <c r="Q43" s="73"/>
      <c r="R43" s="70"/>
      <c r="S43" s="72"/>
      <c r="T43" s="72"/>
      <c r="U43" s="72"/>
      <c r="V43" s="73"/>
      <c r="W43" s="70"/>
      <c r="X43" s="72"/>
      <c r="Y43" s="72"/>
      <c r="Z43" s="72"/>
      <c r="AA43" s="73"/>
    </row>
    <row r="44" spans="2:27" s="8" customFormat="1" ht="14.25" customHeight="1">
      <c r="B44" s="19">
        <v>36</v>
      </c>
      <c r="C44" s="26" t="s">
        <v>63</v>
      </c>
      <c r="D44" s="27" t="s">
        <v>79</v>
      </c>
      <c r="E44" s="28">
        <v>14</v>
      </c>
      <c r="F44" s="28">
        <v>1</v>
      </c>
      <c r="G44" s="28">
        <v>12</v>
      </c>
      <c r="H44" s="28">
        <v>10</v>
      </c>
      <c r="I44" s="29">
        <v>25</v>
      </c>
      <c r="J44" s="24">
        <f t="shared" si="0"/>
        <v>12.4</v>
      </c>
      <c r="K44" s="30">
        <f>J44/J52</f>
        <v>5.1913254626140843E-3</v>
      </c>
      <c r="L44" s="10"/>
      <c r="M44" s="70"/>
      <c r="N44" s="71"/>
      <c r="O44" s="72"/>
      <c r="P44" s="72"/>
      <c r="Q44" s="73"/>
      <c r="R44" s="70"/>
      <c r="S44" s="72"/>
      <c r="T44" s="72"/>
      <c r="U44" s="72"/>
      <c r="V44" s="73"/>
      <c r="W44" s="70"/>
      <c r="X44" s="72"/>
      <c r="Y44" s="72"/>
      <c r="Z44" s="72"/>
      <c r="AA44" s="73"/>
    </row>
    <row r="45" spans="2:27" ht="14.25" customHeight="1">
      <c r="B45" s="19">
        <v>37</v>
      </c>
      <c r="C45" s="26" t="s">
        <v>35</v>
      </c>
      <c r="D45" s="27" t="s">
        <v>80</v>
      </c>
      <c r="E45" s="28">
        <v>0</v>
      </c>
      <c r="F45" s="28">
        <v>38</v>
      </c>
      <c r="G45" s="28">
        <v>13</v>
      </c>
      <c r="H45" s="28">
        <v>2</v>
      </c>
      <c r="I45" s="29">
        <v>7</v>
      </c>
      <c r="J45" s="24">
        <f t="shared" si="0"/>
        <v>12</v>
      </c>
      <c r="K45" s="30">
        <f>J45/J52</f>
        <v>5.0238633509168554E-3</v>
      </c>
      <c r="M45" s="76"/>
      <c r="N45" s="71"/>
      <c r="O45" s="71"/>
      <c r="P45" s="71"/>
      <c r="Q45" s="77"/>
      <c r="R45" s="76"/>
      <c r="S45" s="71"/>
      <c r="T45" s="71"/>
      <c r="U45" s="71"/>
      <c r="V45" s="77"/>
      <c r="W45" s="76"/>
      <c r="X45" s="71"/>
      <c r="Y45" s="71"/>
      <c r="Z45" s="71"/>
      <c r="AA45" s="77"/>
    </row>
    <row r="46" spans="2:27" ht="14.25" customHeight="1">
      <c r="B46" s="19">
        <v>38</v>
      </c>
      <c r="C46" s="26" t="s">
        <v>32</v>
      </c>
      <c r="D46" s="27" t="s">
        <v>81</v>
      </c>
      <c r="E46" s="28">
        <v>3</v>
      </c>
      <c r="F46" s="28">
        <v>11</v>
      </c>
      <c r="G46" s="28">
        <v>19</v>
      </c>
      <c r="H46" s="28">
        <v>13</v>
      </c>
      <c r="I46" s="29">
        <v>12</v>
      </c>
      <c r="J46" s="24">
        <f t="shared" si="0"/>
        <v>11.6</v>
      </c>
      <c r="K46" s="30">
        <f>J46/J52</f>
        <v>4.8564012392196265E-3</v>
      </c>
      <c r="M46" s="76"/>
      <c r="N46" s="71"/>
      <c r="O46" s="71"/>
      <c r="P46" s="71"/>
      <c r="Q46" s="77"/>
      <c r="R46" s="76"/>
      <c r="S46" s="71"/>
      <c r="T46" s="71"/>
      <c r="U46" s="71"/>
      <c r="V46" s="77"/>
      <c r="W46" s="76"/>
      <c r="X46" s="71"/>
      <c r="Y46" s="71"/>
      <c r="Z46" s="71"/>
      <c r="AA46" s="77"/>
    </row>
    <row r="47" spans="2:27" ht="14.25" customHeight="1">
      <c r="B47" s="19">
        <v>39</v>
      </c>
      <c r="C47" s="26" t="s">
        <v>32</v>
      </c>
      <c r="D47" s="27" t="s">
        <v>82</v>
      </c>
      <c r="E47" s="28">
        <v>14</v>
      </c>
      <c r="F47" s="28">
        <v>6</v>
      </c>
      <c r="G47" s="28">
        <v>19</v>
      </c>
      <c r="H47" s="28">
        <v>7</v>
      </c>
      <c r="I47" s="29">
        <v>9</v>
      </c>
      <c r="J47" s="24">
        <f t="shared" si="0"/>
        <v>11</v>
      </c>
      <c r="K47" s="30">
        <f>J47/J52</f>
        <v>4.6052080716737836E-3</v>
      </c>
      <c r="M47" s="76"/>
      <c r="N47" s="71"/>
      <c r="O47" s="71"/>
      <c r="P47" s="71"/>
      <c r="Q47" s="77"/>
      <c r="R47" s="76"/>
      <c r="S47" s="71"/>
      <c r="T47" s="71"/>
      <c r="U47" s="71"/>
      <c r="V47" s="77"/>
      <c r="W47" s="76"/>
      <c r="X47" s="71"/>
      <c r="Y47" s="71"/>
      <c r="Z47" s="71"/>
      <c r="AA47" s="77"/>
    </row>
    <row r="48" spans="2:27" s="2" customFormat="1" ht="14.25" customHeight="1">
      <c r="B48" s="19">
        <v>40</v>
      </c>
      <c r="C48" s="26" t="s">
        <v>32</v>
      </c>
      <c r="D48" s="27" t="s">
        <v>83</v>
      </c>
      <c r="E48" s="28">
        <v>2</v>
      </c>
      <c r="F48" s="28">
        <v>3</v>
      </c>
      <c r="G48" s="28">
        <v>22</v>
      </c>
      <c r="H48" s="28">
        <v>9</v>
      </c>
      <c r="I48" s="29">
        <v>16</v>
      </c>
      <c r="J48" s="44">
        <f>(SUM(E48:I48))/5</f>
        <v>10.4</v>
      </c>
      <c r="K48" s="30">
        <f>J48/J52</f>
        <v>4.3540149041279416E-3</v>
      </c>
      <c r="M48" s="76"/>
      <c r="N48" s="71"/>
      <c r="O48" s="71"/>
      <c r="P48" s="71"/>
      <c r="Q48" s="77"/>
      <c r="R48" s="76"/>
      <c r="S48" s="71"/>
      <c r="T48" s="71"/>
      <c r="U48" s="71"/>
      <c r="V48" s="77"/>
      <c r="W48" s="76"/>
      <c r="X48" s="71"/>
      <c r="Y48" s="71"/>
      <c r="Z48" s="71"/>
      <c r="AA48" s="77"/>
    </row>
    <row r="49" spans="2:27" s="52" customFormat="1" ht="14.25" hidden="1" customHeight="1">
      <c r="B49" s="45"/>
      <c r="C49" s="46"/>
      <c r="D49" s="47"/>
      <c r="E49" s="48"/>
      <c r="F49" s="48"/>
      <c r="G49" s="48"/>
      <c r="H49" s="48"/>
      <c r="I49" s="49"/>
      <c r="J49" s="50"/>
      <c r="K49" s="51"/>
      <c r="M49" s="53"/>
      <c r="N49" s="54"/>
      <c r="O49" s="54"/>
      <c r="P49" s="54"/>
      <c r="Q49" s="55"/>
      <c r="R49" s="53"/>
      <c r="S49" s="54"/>
      <c r="T49" s="54"/>
      <c r="U49" s="54"/>
      <c r="V49" s="55"/>
      <c r="W49" s="53"/>
      <c r="X49" s="54"/>
      <c r="Y49" s="54"/>
      <c r="Z49" s="54"/>
      <c r="AA49" s="55"/>
    </row>
    <row r="50" spans="2:27" s="2" customFormat="1" ht="14.25" hidden="1" customHeight="1">
      <c r="B50" s="35" t="s">
        <v>84</v>
      </c>
      <c r="C50" s="56"/>
      <c r="D50" s="37"/>
      <c r="E50" s="38"/>
      <c r="F50" s="38"/>
      <c r="G50" s="38"/>
      <c r="H50" s="38"/>
      <c r="I50" s="39"/>
      <c r="J50" s="57">
        <f>SUM(J25:J49)</f>
        <v>502.64999999999992</v>
      </c>
      <c r="K50" s="58">
        <f>SUM(K25:K49)</f>
        <v>0.21043707611152979</v>
      </c>
      <c r="M50" s="59">
        <f t="shared" ref="M50:AA50" si="2">SUM(M25:M49)</f>
        <v>0</v>
      </c>
      <c r="N50" s="59">
        <f t="shared" si="2"/>
        <v>0</v>
      </c>
      <c r="O50" s="59">
        <f t="shared" si="2"/>
        <v>0</v>
      </c>
      <c r="P50" s="59">
        <f t="shared" si="2"/>
        <v>0</v>
      </c>
      <c r="Q50" s="59">
        <f t="shared" si="2"/>
        <v>0</v>
      </c>
      <c r="R50" s="59">
        <f t="shared" si="2"/>
        <v>0</v>
      </c>
      <c r="S50" s="59">
        <f t="shared" si="2"/>
        <v>0</v>
      </c>
      <c r="T50" s="59">
        <f t="shared" si="2"/>
        <v>0</v>
      </c>
      <c r="U50" s="59">
        <f t="shared" si="2"/>
        <v>0</v>
      </c>
      <c r="V50" s="59">
        <f t="shared" si="2"/>
        <v>0</v>
      </c>
      <c r="W50" s="59">
        <f t="shared" si="2"/>
        <v>0</v>
      </c>
      <c r="X50" s="59">
        <f t="shared" si="2"/>
        <v>0</v>
      </c>
      <c r="Y50" s="59">
        <f t="shared" si="2"/>
        <v>0</v>
      </c>
      <c r="Z50" s="59">
        <f t="shared" si="2"/>
        <v>0</v>
      </c>
      <c r="AA50" s="59">
        <f t="shared" si="2"/>
        <v>0</v>
      </c>
    </row>
    <row r="51" spans="2:27" s="8" customFormat="1" ht="14.25" hidden="1" customHeight="1">
      <c r="B51" s="60" t="s">
        <v>85</v>
      </c>
      <c r="C51" s="94"/>
      <c r="D51" s="95"/>
      <c r="E51" s="95"/>
      <c r="F51" s="95"/>
      <c r="G51" s="95"/>
      <c r="H51" s="95"/>
      <c r="I51" s="96"/>
      <c r="J51" s="61">
        <f>J50+J24</f>
        <v>1036.3499999999999</v>
      </c>
      <c r="K51" s="62">
        <f>K50+K24</f>
        <v>0.43387339864355695</v>
      </c>
      <c r="L51" s="10"/>
      <c r="M51" s="63"/>
      <c r="N51" s="64"/>
      <c r="O51" s="64"/>
      <c r="P51" s="64"/>
      <c r="Q51" s="65"/>
      <c r="R51" s="63"/>
      <c r="S51" s="64"/>
      <c r="T51" s="64"/>
      <c r="U51" s="64"/>
      <c r="V51" s="65"/>
      <c r="W51" s="63"/>
      <c r="X51" s="64"/>
      <c r="Y51" s="64"/>
      <c r="Z51" s="64"/>
      <c r="AA51" s="65"/>
    </row>
    <row r="52" spans="2:27" s="8" customFormat="1" ht="14.25" customHeight="1">
      <c r="B52" s="78" t="s">
        <v>86</v>
      </c>
      <c r="C52" s="79"/>
      <c r="D52" s="80"/>
      <c r="E52" s="66">
        <f>SUM(E6:E51)</f>
        <v>1794</v>
      </c>
      <c r="F52" s="66">
        <f t="shared" ref="F52:H52" si="3">SUM(F6:F51)</f>
        <v>2055</v>
      </c>
      <c r="G52" s="66">
        <f t="shared" si="3"/>
        <v>2988</v>
      </c>
      <c r="H52" s="66">
        <f t="shared" si="3"/>
        <v>2052</v>
      </c>
      <c r="I52" s="66">
        <f>SUM(I6:I51)</f>
        <v>2544</v>
      </c>
      <c r="J52" s="67">
        <f>J50+J24+J13</f>
        <v>2388.6</v>
      </c>
      <c r="K52" s="68">
        <f>K50+K24+K13</f>
        <v>1</v>
      </c>
      <c r="L52" s="10"/>
      <c r="M52" s="67">
        <f t="shared" ref="M52:AA52" si="4">M50+M24+M13</f>
        <v>0</v>
      </c>
      <c r="N52" s="67">
        <f t="shared" si="4"/>
        <v>0</v>
      </c>
      <c r="O52" s="67">
        <f t="shared" si="4"/>
        <v>0</v>
      </c>
      <c r="P52" s="67">
        <f t="shared" si="4"/>
        <v>0</v>
      </c>
      <c r="Q52" s="67">
        <f t="shared" si="4"/>
        <v>0</v>
      </c>
      <c r="R52" s="67">
        <f t="shared" si="4"/>
        <v>0</v>
      </c>
      <c r="S52" s="67">
        <f t="shared" si="4"/>
        <v>0</v>
      </c>
      <c r="T52" s="67">
        <f t="shared" si="4"/>
        <v>0</v>
      </c>
      <c r="U52" s="67">
        <f t="shared" si="4"/>
        <v>0</v>
      </c>
      <c r="V52" s="67">
        <f t="shared" si="4"/>
        <v>0</v>
      </c>
      <c r="W52" s="67">
        <f t="shared" si="4"/>
        <v>0</v>
      </c>
      <c r="X52" s="67">
        <f t="shared" si="4"/>
        <v>0</v>
      </c>
      <c r="Y52" s="67">
        <f t="shared" si="4"/>
        <v>0</v>
      </c>
      <c r="Z52" s="67">
        <f t="shared" si="4"/>
        <v>0</v>
      </c>
      <c r="AA52" s="67">
        <f t="shared" si="4"/>
        <v>0</v>
      </c>
    </row>
  </sheetData>
  <sheetProtection sheet="1" objects="1" scenarios="1" formatCells="0" formatColumns="0" formatRows="0" insertColumns="0" selectLockedCells="1"/>
  <mergeCells count="8">
    <mergeCell ref="W4:AA4"/>
    <mergeCell ref="B13:I13"/>
    <mergeCell ref="C51:I51"/>
    <mergeCell ref="B52:D52"/>
    <mergeCell ref="A2:J2"/>
    <mergeCell ref="J4:K4"/>
    <mergeCell ref="M4:Q4"/>
    <mergeCell ref="R4:V4"/>
  </mergeCells>
  <pageMargins left="0.17" right="0.18" top="0.75" bottom="0.27" header="0.18" footer="0.17"/>
  <pageSetup paperSize="9" orientation="portrait" r:id="rId1"/>
  <headerFooter>
    <oddHeader>&amp;L&amp;"-,Bold"APPENDIX 2
HOST COUNTRY - VISA REQUIREMENTS BY COUNTRY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Visa requirements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Haluk Dag</dc:creator>
  <cp:lastModifiedBy>Roksolana Bobyk</cp:lastModifiedBy>
  <cp:lastPrinted>2017-03-17T17:31:19Z</cp:lastPrinted>
  <dcterms:created xsi:type="dcterms:W3CDTF">2017-02-02T20:14:23Z</dcterms:created>
  <dcterms:modified xsi:type="dcterms:W3CDTF">2017-04-18T16:25:56Z</dcterms:modified>
</cp:coreProperties>
</file>